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115" windowHeight="11055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9" i="3" l="1"/>
  <c r="C40" i="3" l="1"/>
  <c r="B40" i="3"/>
  <c r="C37" i="3"/>
  <c r="C38" i="3"/>
  <c r="B38" i="3"/>
  <c r="B37" i="3"/>
  <c r="C31" i="3"/>
  <c r="C32" i="3"/>
  <c r="C33" i="3"/>
  <c r="C34" i="3"/>
  <c r="C35" i="3"/>
  <c r="B32" i="3"/>
  <c r="B33" i="3"/>
  <c r="B34" i="3"/>
  <c r="B35" i="3"/>
  <c r="B31" i="3"/>
  <c r="C27" i="3"/>
  <c r="C28" i="3"/>
  <c r="C29" i="3"/>
  <c r="B29" i="3"/>
  <c r="B28" i="3"/>
  <c r="B27" i="3"/>
  <c r="C25" i="3"/>
  <c r="B25" i="3"/>
  <c r="C12" i="3"/>
  <c r="C13" i="3"/>
  <c r="C14" i="3"/>
  <c r="C15" i="3"/>
  <c r="C16" i="3"/>
  <c r="C17" i="3"/>
  <c r="C18" i="3"/>
  <c r="C19" i="3"/>
  <c r="C20" i="3"/>
  <c r="C21" i="3"/>
  <c r="C22" i="3"/>
  <c r="C23" i="3"/>
  <c r="B21" i="3"/>
  <c r="B22" i="3"/>
  <c r="B23" i="3"/>
  <c r="B20" i="3"/>
  <c r="B18" i="3"/>
  <c r="B19" i="3"/>
  <c r="B17" i="3"/>
  <c r="B16" i="3"/>
  <c r="B15" i="3"/>
  <c r="B14" i="3"/>
  <c r="B13" i="3"/>
  <c r="B12" i="3"/>
  <c r="C4" i="3"/>
  <c r="C5" i="3"/>
  <c r="C6" i="3"/>
  <c r="C7" i="3"/>
  <c r="C8" i="3"/>
  <c r="C9" i="3"/>
  <c r="C10" i="3"/>
  <c r="B10" i="3"/>
  <c r="B9" i="3"/>
  <c r="B8" i="3"/>
  <c r="B7" i="3"/>
  <c r="B6" i="3"/>
  <c r="B5" i="3"/>
  <c r="B4" i="3"/>
  <c r="D8" i="3" l="1"/>
  <c r="D40" i="3"/>
  <c r="D38" i="3"/>
  <c r="D25" i="3"/>
  <c r="D29" i="3"/>
  <c r="D5" i="3"/>
  <c r="D17" i="3"/>
  <c r="D13" i="3"/>
  <c r="D6" i="3"/>
  <c r="D20" i="3"/>
  <c r="D33" i="3"/>
  <c r="D32" i="3"/>
  <c r="E31" i="3"/>
  <c r="D9" i="3"/>
  <c r="J9" i="3"/>
  <c r="E38" i="3"/>
  <c r="F38" i="3" s="1"/>
  <c r="D37" i="3"/>
  <c r="D31" i="3"/>
  <c r="E29" i="3"/>
  <c r="D27" i="3"/>
  <c r="E22" i="3"/>
  <c r="D21" i="3"/>
  <c r="E17" i="3"/>
  <c r="E12" i="3"/>
  <c r="E21" i="3"/>
  <c r="D12" i="3"/>
  <c r="E5" i="3"/>
  <c r="E9" i="3"/>
  <c r="D4" i="3"/>
  <c r="E8" i="3"/>
  <c r="E6" i="3"/>
  <c r="E4" i="3"/>
  <c r="E10" i="3"/>
</calcChain>
</file>

<file path=xl/sharedStrings.xml><?xml version="1.0" encoding="utf-8"?>
<sst xmlns="http://schemas.openxmlformats.org/spreadsheetml/2006/main" count="111" uniqueCount="69">
  <si>
    <t>TOTAL DE FONDOS FIDUCIARIOS</t>
  </si>
  <si>
    <t xml:space="preserve"> - En Pesos -</t>
  </si>
  <si>
    <t>CRÉDITO</t>
  </si>
  <si>
    <t>CONCEPTO</t>
  </si>
  <si>
    <t>ORIGINAL</t>
  </si>
  <si>
    <t>DEVENGADO</t>
  </si>
  <si>
    <t>%</t>
  </si>
  <si>
    <t xml:space="preserve"> (1) (*) </t>
  </si>
  <si>
    <t xml:space="preserve"> (2) (*)</t>
  </si>
  <si>
    <t xml:space="preserve"> (3)=(2)/(1)</t>
  </si>
  <si>
    <t xml:space="preserve"> I    INGRESOS CORRIENTES</t>
  </si>
  <si>
    <t xml:space="preserve">      - Ingresos Tributarios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</si>
  <si>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</si>
  <si>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</si>
  <si>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</si>
  <si>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</si>
  <si>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</si>
  <si>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</si>
  <si>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</si>
  <si>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</si>
  <si>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</si>
  <si>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</si>
  <si>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</si>
  <si>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</si>
  <si>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</si>
  <si>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</si>
  <si>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</si>
  <si>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</si>
  <si>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</si>
  <si>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</si>
  <si>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</si>
  <si>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</si>
  <si>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</si>
  <si>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</si>
  <si>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</si>
  <si>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</si>
  <si>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</si>
  <si>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</si>
  <si>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</si>
  <si>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</si>
  <si>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</si>
  <si>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</si>
  <si>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</si>
  <si>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</si>
  <si>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</si>
  <si>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</si>
  <si>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</si>
  <si>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</si>
  <si>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</si>
  <si>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</si>
  <si>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</si>
  <si>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</si>
  <si>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</si>
  <si>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</si>
  <si>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CUENTA AHORRO - INVERSION - FINANCIAMIENTO</t>
  </si>
  <si>
    <t>FONDOS FIDUCIARIOS DEL ESTADO NACIONAL</t>
  </si>
  <si>
    <t>COMPARATIVO CRÉDITO ORIGINAL - BASE DEVENGADO</t>
  </si>
  <si>
    <t xml:space="preserve">      - Gastos de Consumo</t>
  </si>
  <si>
    <t>PRESUPUESTO</t>
  </si>
  <si>
    <t>% DE</t>
  </si>
  <si>
    <t>2017 (*)</t>
  </si>
  <si>
    <t>EJECUCIÓN</t>
  </si>
  <si>
    <t xml:space="preserve">     - Ingresos no Tributarios</t>
  </si>
  <si>
    <t xml:space="preserve">      - Gastos de Operación</t>
  </si>
  <si>
    <t>VI   RESULTADO FINANCIERO</t>
  </si>
  <si>
    <t>ANEXO 47</t>
  </si>
  <si>
    <t>EJERCICIO 2018</t>
  </si>
  <si>
    <t xml:space="preserve">      - Aportes y Contrib. a la Seguridad Social</t>
  </si>
  <si>
    <t xml:space="preserve">      - Intereses y Otras Rentas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</si>
</sst>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h:mm\ \a\.m\./\p\.m\._)"/>
    <numFmt numFmtId="165" formatCode="dd\-mmm\-yy_)"/>
    <numFmt numFmtId="166" formatCode="_ * #,##0.0000_ ;_ * \-#,##0.0000_ ;_ * &quot;-&quot;??_ ;_ @_ 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sz val="10"/>
      <color indexed="8"/>
      <name val="Book Antiqua"/>
      <family val="1"/>
    </font>
    <font>
      <b/>
      <strike/>
      <sz val="10"/>
      <color indexed="8"/>
      <name val="Book Antiqua"/>
      <family val="1"/>
    </font>
    <font>
      <sz val="11"/>
      <color theme="1"/>
      <name val="Calibri"/>
      <family val="2"/>
      <scheme val="minor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1" fillId="0" borderId="0" xfId="0" applyNumberFormat="1" applyFont="1" applyFill="1" applyBorder="1" applyAlignment="1" applyProtection="1"/>
    <xf numFmtId="49" fontId="1" fillId="0" borderId="0" xfId="0" quotePrefix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3" fillId="0" borderId="4" xfId="0" applyFont="1" applyFill="1" applyBorder="1"/>
    <xf numFmtId="4" fontId="1" fillId="0" borderId="5" xfId="0" applyNumberFormat="1" applyFont="1" applyFill="1" applyBorder="1" applyAlignment="1">
      <alignment horizontal="center"/>
    </xf>
    <xf numFmtId="0" fontId="3" fillId="0" borderId="7" xfId="0" applyFont="1" applyFill="1" applyBorder="1"/>
    <xf numFmtId="4" fontId="3" fillId="0" borderId="8" xfId="0" applyNumberFormat="1" applyFont="1" applyFill="1" applyBorder="1"/>
    <xf numFmtId="0" fontId="3" fillId="0" borderId="9" xfId="0" applyFont="1" applyFill="1" applyBorder="1"/>
    <xf numFmtId="0" fontId="1" fillId="0" borderId="4" xfId="0" applyFont="1" applyFill="1" applyBorder="1" applyAlignment="1" applyProtection="1"/>
    <xf numFmtId="4" fontId="1" fillId="0" borderId="10" xfId="0" applyNumberFormat="1" applyFont="1" applyFill="1" applyBorder="1" applyProtection="1"/>
    <xf numFmtId="10" fontId="1" fillId="0" borderId="6" xfId="0" applyNumberFormat="1" applyFont="1" applyFill="1" applyBorder="1" applyProtection="1"/>
    <xf numFmtId="0" fontId="3" fillId="0" borderId="4" xfId="0" applyFont="1" applyFill="1" applyBorder="1" applyAlignment="1" applyProtection="1"/>
    <xf numFmtId="4" fontId="3" fillId="0" borderId="10" xfId="0" applyNumberFormat="1" applyFont="1" applyFill="1" applyBorder="1" applyProtection="1"/>
    <xf numFmtId="10" fontId="3" fillId="0" borderId="6" xfId="0" applyNumberFormat="1" applyFont="1" applyFill="1" applyBorder="1" applyProtection="1"/>
    <xf numFmtId="0" fontId="1" fillId="0" borderId="4" xfId="0" applyFont="1" applyFill="1" applyBorder="1"/>
    <xf numFmtId="0" fontId="3" fillId="0" borderId="11" xfId="0" applyFont="1" applyFill="1" applyBorder="1" applyAlignment="1" applyProtection="1"/>
    <xf numFmtId="3" fontId="3" fillId="0" borderId="4" xfId="0" applyNumberFormat="1" applyFont="1" applyFill="1" applyBorder="1"/>
    <xf numFmtId="0" fontId="3" fillId="0" borderId="12" xfId="0" applyFont="1" applyFill="1" applyBorder="1" applyAlignment="1" applyProtection="1"/>
    <xf numFmtId="4" fontId="3" fillId="0" borderId="13" xfId="0" applyNumberFormat="1" applyFont="1" applyFill="1" applyBorder="1" applyProtection="1"/>
    <xf numFmtId="10" fontId="3" fillId="0" borderId="14" xfId="0" applyNumberFormat="1" applyFont="1" applyFill="1" applyBorder="1" applyProtection="1"/>
    <xf numFmtId="0" fontId="4" fillId="0" borderId="0" xfId="0" applyFont="1" applyFill="1" applyAlignment="1" applyProtection="1">
      <alignment horizontal="centerContinuous"/>
    </xf>
    <xf numFmtId="4" fontId="4" fillId="2" borderId="0" xfId="0" applyNumberFormat="1" applyFont="1" applyFill="1"/>
    <xf numFmtId="0" fontId="4" fillId="0" borderId="0" xfId="0" applyFont="1" applyFill="1" applyAlignment="1" applyProtection="1">
      <alignment horizontal="center"/>
    </xf>
    <xf numFmtId="4" fontId="4" fillId="0" borderId="0" xfId="0" applyNumberFormat="1" applyFont="1" applyFill="1"/>
    <xf numFmtId="0" fontId="4" fillId="0" borderId="0" xfId="0" applyFont="1" applyFill="1" applyAlignment="1" applyProtection="1"/>
    <xf numFmtId="4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5" fontId="5" fillId="0" borderId="0" xfId="0" applyNumberFormat="1" applyFont="1" applyFill="1" applyAlignment="1" applyProtection="1">
      <alignment horizontal="left"/>
    </xf>
    <xf numFmtId="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 applyProtection="1">
      <alignment horizontal="center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9" fillId="0" borderId="0" xfId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43" fontId="0" fillId="0" borderId="0" xfId="0" applyNumberFormat="1"/>
    <xf numFmtId="166" fontId="0" fillId="0" borderId="0" xfId="0" applyNumberFormat="1"/>
    <xf numFmtId="9" fontId="10" fillId="0" borderId="0" xfId="2" applyFont="1" applyAlignment="1">
      <alignment horizontal="right" vertical="center"/>
    </xf>
    <xf numFmtId="43" fontId="3" fillId="0" borderId="10" xfId="1" applyFont="1" applyFill="1" applyBorder="1" applyProtection="1"/>
    <xf numFmtId="43" fontId="1" fillId="0" borderId="10" xfId="1" applyFont="1" applyFill="1" applyBorder="1" applyProtection="1"/>
    <xf numFmtId="10" fontId="0" fillId="0" borderId="0" xfId="2" applyNumberFormat="1" applyFont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zoomScaleNormal="100" workbookViewId="0">
      <selection activeCell="E77" sqref="E77:F77"/>
    </sheetView>
  </sheetViews>
  <sheetFormatPr baseColWidth="10" defaultRowHeight="15" x14ac:dyDescent="0.25"/>
  <cols>
    <col min="1" max="1" width="49.7109375" bestFit="1" customWidth="1"/>
    <col min="2" max="3" width="17.5703125" customWidth="1"/>
    <col min="4" max="4" width="14.140625" bestFit="1" customWidth="1"/>
    <col min="5" max="5" width="17.42578125" bestFit="1" customWidth="1"/>
    <col min="6" max="6" width="15.28515625" bestFit="1" customWidth="1"/>
  </cols>
  <sheetData>
    <row r="1" spans="1:6" ht="15.75" x14ac:dyDescent="0.3">
      <c r="A1" s="29"/>
      <c r="B1" s="30"/>
      <c r="C1" s="30"/>
      <c r="D1" s="31" t="s">
        <v>65</v>
      </c>
    </row>
    <row r="2" spans="1:6" ht="15.75" x14ac:dyDescent="0.3">
      <c r="A2" s="29"/>
      <c r="B2" s="32"/>
      <c r="C2" s="32"/>
      <c r="D2" s="33"/>
    </row>
    <row r="3" spans="1:6" ht="15.75" x14ac:dyDescent="0.3">
      <c r="A3" s="29" t="s">
        <v>54</v>
      </c>
      <c r="B3" s="34"/>
      <c r="C3" s="34"/>
      <c r="D3" s="35"/>
    </row>
    <row r="4" spans="1:6" ht="15.75" x14ac:dyDescent="0.3">
      <c r="A4" s="29" t="s">
        <v>55</v>
      </c>
      <c r="B4" s="34"/>
      <c r="C4" s="34"/>
      <c r="D4" s="29"/>
    </row>
    <row r="5" spans="1:6" ht="15.75" x14ac:dyDescent="0.3">
      <c r="A5" s="29" t="s">
        <v>56</v>
      </c>
      <c r="B5" s="34"/>
      <c r="C5" s="34"/>
      <c r="D5" s="29"/>
    </row>
    <row r="6" spans="1:6" ht="15.75" x14ac:dyDescent="0.3">
      <c r="A6" s="29" t="s">
        <v>66</v>
      </c>
      <c r="B6" s="34"/>
      <c r="C6" s="34"/>
      <c r="D6" s="29"/>
    </row>
    <row r="7" spans="1:6" ht="15.75" x14ac:dyDescent="0.3">
      <c r="A7" s="36"/>
      <c r="B7" s="37"/>
      <c r="C7" s="37"/>
      <c r="D7" s="38"/>
    </row>
    <row r="8" spans="1:6" ht="15.75" x14ac:dyDescent="0.3">
      <c r="A8" s="1" t="s">
        <v>0</v>
      </c>
      <c r="B8" s="2"/>
      <c r="C8" s="2"/>
      <c r="D8" s="3"/>
    </row>
    <row r="9" spans="1:6" ht="16.5" thickBot="1" x14ac:dyDescent="0.35">
      <c r="A9" s="1"/>
      <c r="B9" s="4"/>
      <c r="C9" s="4"/>
      <c r="D9" s="5" t="s">
        <v>1</v>
      </c>
    </row>
    <row r="10" spans="1:6" ht="16.5" thickTop="1" x14ac:dyDescent="0.3">
      <c r="A10" s="6"/>
      <c r="B10" s="7" t="s">
        <v>2</v>
      </c>
      <c r="C10" s="7"/>
      <c r="D10" s="8"/>
    </row>
    <row r="11" spans="1:6" ht="15.75" x14ac:dyDescent="0.3">
      <c r="A11" s="9" t="s">
        <v>3</v>
      </c>
      <c r="B11" s="10" t="s">
        <v>4</v>
      </c>
      <c r="C11" s="10" t="s">
        <v>5</v>
      </c>
      <c r="D11" s="11" t="s">
        <v>6</v>
      </c>
    </row>
    <row r="12" spans="1:6" ht="15.75" x14ac:dyDescent="0.3">
      <c r="A12" s="12"/>
      <c r="B12" s="13" t="s">
        <v>7</v>
      </c>
      <c r="C12" s="13" t="s">
        <v>8</v>
      </c>
      <c r="D12" s="11" t="s">
        <v>9</v>
      </c>
    </row>
    <row r="13" spans="1:6" x14ac:dyDescent="0.25">
      <c r="A13" s="14"/>
      <c r="B13" s="15"/>
      <c r="C13" s="15"/>
      <c r="D13" s="16"/>
    </row>
    <row r="14" spans="1:6" ht="15.75" x14ac:dyDescent="0.3">
      <c r="A14" s="17" t="s">
        <v>10</v>
      </c>
      <c r="B14" s="18">
        <v>100996543000</v>
      </c>
      <c r="C14" s="18">
        <v>153218009649.76004</v>
      </c>
      <c r="D14" s="19">
        <v>1.5170619221071759</v>
      </c>
      <c r="E14" s="39"/>
      <c r="F14" s="39"/>
    </row>
    <row r="15" spans="1:6" x14ac:dyDescent="0.25">
      <c r="A15" s="20" t="s">
        <v>11</v>
      </c>
      <c r="B15" s="21">
        <v>39153700000</v>
      </c>
      <c r="C15" s="21">
        <v>37301435466.599998</v>
      </c>
      <c r="D15" s="22">
        <v>0.95269247776327648</v>
      </c>
    </row>
    <row r="16" spans="1:6" x14ac:dyDescent="0.25">
      <c r="A16" s="20" t="s">
        <v>67</v>
      </c>
      <c r="B16" s="21"/>
      <c r="C16" s="65"/>
      <c r="D16" s="22"/>
    </row>
    <row r="17" spans="1:5" x14ac:dyDescent="0.25">
      <c r="A17" s="20" t="s">
        <v>12</v>
      </c>
      <c r="B17" s="21">
        <v>5465167000</v>
      </c>
      <c r="C17" s="21">
        <v>9307883313.0400009</v>
      </c>
      <c r="D17" s="22">
        <v>1.7031287997310971</v>
      </c>
    </row>
    <row r="18" spans="1:5" x14ac:dyDescent="0.25">
      <c r="A18" s="20" t="s">
        <v>13</v>
      </c>
      <c r="B18" s="21"/>
      <c r="C18" s="65"/>
      <c r="D18" s="22"/>
    </row>
    <row r="19" spans="1:5" x14ac:dyDescent="0.25">
      <c r="A19" s="20" t="s">
        <v>14</v>
      </c>
      <c r="B19" s="21"/>
      <c r="C19" s="65"/>
      <c r="D19" s="22"/>
    </row>
    <row r="20" spans="1:5" x14ac:dyDescent="0.25">
      <c r="A20" s="20" t="s">
        <v>15</v>
      </c>
      <c r="B20" s="21">
        <v>11783292000</v>
      </c>
      <c r="C20" s="21">
        <v>39190196343.739998</v>
      </c>
      <c r="D20" s="22">
        <v>3.3259123463748499</v>
      </c>
    </row>
    <row r="21" spans="1:5" x14ac:dyDescent="0.25">
      <c r="A21" s="20" t="s">
        <v>16</v>
      </c>
      <c r="B21" s="21">
        <v>44594384000</v>
      </c>
      <c r="C21" s="21">
        <v>55550840129</v>
      </c>
      <c r="D21" s="22">
        <v>1.2456913886062424</v>
      </c>
    </row>
    <row r="22" spans="1:5" x14ac:dyDescent="0.25">
      <c r="A22" s="20" t="s">
        <v>17</v>
      </c>
      <c r="B22" s="21"/>
      <c r="C22" s="21">
        <v>11867654397.379999</v>
      </c>
      <c r="D22" s="22"/>
    </row>
    <row r="23" spans="1:5" ht="15.75" x14ac:dyDescent="0.3">
      <c r="A23" s="12"/>
      <c r="B23" s="18"/>
      <c r="C23" s="18"/>
      <c r="D23" s="19"/>
    </row>
    <row r="24" spans="1:5" ht="15.75" x14ac:dyDescent="0.3">
      <c r="A24" s="17" t="s">
        <v>18</v>
      </c>
      <c r="B24" s="18">
        <v>74459278000</v>
      </c>
      <c r="C24" s="18">
        <v>111384227722.21001</v>
      </c>
      <c r="D24" s="19">
        <v>1.4959079743186605</v>
      </c>
    </row>
    <row r="25" spans="1:5" x14ac:dyDescent="0.25">
      <c r="A25" s="20" t="s">
        <v>57</v>
      </c>
      <c r="B25" s="21">
        <v>1272754000</v>
      </c>
      <c r="C25" s="21">
        <v>605036551.19999993</v>
      </c>
      <c r="D25" s="22">
        <v>0.47537587876368875</v>
      </c>
    </row>
    <row r="26" spans="1:5" x14ac:dyDescent="0.25">
      <c r="A26" s="20" t="s">
        <v>19</v>
      </c>
      <c r="B26" s="21"/>
      <c r="C26" s="21">
        <v>73786477.719999999</v>
      </c>
      <c r="D26" s="22"/>
    </row>
    <row r="27" spans="1:5" x14ac:dyDescent="0.25">
      <c r="A27" s="20" t="s">
        <v>20</v>
      </c>
      <c r="B27" s="21"/>
      <c r="C27" s="21">
        <v>258139706.26999995</v>
      </c>
      <c r="D27" s="22"/>
    </row>
    <row r="28" spans="1:5" x14ac:dyDescent="0.25">
      <c r="A28" s="20" t="s">
        <v>21</v>
      </c>
      <c r="B28" s="21"/>
      <c r="C28" s="21">
        <v>273110367.20999998</v>
      </c>
      <c r="D28" s="22"/>
    </row>
    <row r="29" spans="1:5" x14ac:dyDescent="0.25">
      <c r="A29" s="20" t="s">
        <v>68</v>
      </c>
      <c r="B29" s="21">
        <v>2070659000</v>
      </c>
      <c r="C29" s="21">
        <v>13360085432.299999</v>
      </c>
      <c r="D29" s="22">
        <v>6.4520934795637519</v>
      </c>
    </row>
    <row r="30" spans="1:5" x14ac:dyDescent="0.25">
      <c r="A30" s="20" t="s">
        <v>22</v>
      </c>
      <c r="B30" s="21"/>
      <c r="C30" s="21">
        <v>13360085432.299999</v>
      </c>
      <c r="D30" s="22"/>
      <c r="E30" s="39"/>
    </row>
    <row r="31" spans="1:5" x14ac:dyDescent="0.25">
      <c r="A31" s="20" t="s">
        <v>23</v>
      </c>
      <c r="B31" s="21"/>
      <c r="C31" s="65">
        <v>0</v>
      </c>
      <c r="D31" s="22"/>
    </row>
    <row r="32" spans="1:5" x14ac:dyDescent="0.25">
      <c r="A32" s="20" t="s">
        <v>24</v>
      </c>
      <c r="B32" s="21"/>
      <c r="C32" s="65"/>
      <c r="D32" s="22"/>
    </row>
    <row r="33" spans="1:4" x14ac:dyDescent="0.25">
      <c r="A33" s="20" t="s">
        <v>25</v>
      </c>
      <c r="B33" s="21">
        <v>1471481000</v>
      </c>
      <c r="C33" s="21">
        <v>19346997339.950001</v>
      </c>
      <c r="D33" s="22">
        <v>13.14797631770305</v>
      </c>
    </row>
    <row r="34" spans="1:4" x14ac:dyDescent="0.25">
      <c r="A34" s="20" t="s">
        <v>16</v>
      </c>
      <c r="B34" s="21">
        <v>69644384000</v>
      </c>
      <c r="C34" s="21">
        <v>78072108398.759995</v>
      </c>
      <c r="D34" s="22">
        <v>1.1210108254925479</v>
      </c>
    </row>
    <row r="35" spans="1:4" x14ac:dyDescent="0.25">
      <c r="A35" s="20" t="s">
        <v>26</v>
      </c>
      <c r="B35" s="21"/>
      <c r="C35" s="21">
        <v>71122527203.699997</v>
      </c>
      <c r="D35" s="22"/>
    </row>
    <row r="36" spans="1:4" x14ac:dyDescent="0.25">
      <c r="A36" s="20" t="s">
        <v>27</v>
      </c>
      <c r="B36" s="21"/>
      <c r="C36" s="21">
        <v>6949581195.0600004</v>
      </c>
      <c r="D36" s="22"/>
    </row>
    <row r="37" spans="1:4" x14ac:dyDescent="0.25">
      <c r="A37" s="20" t="s">
        <v>28</v>
      </c>
      <c r="B37" s="21"/>
      <c r="C37" s="65">
        <v>0</v>
      </c>
      <c r="D37" s="22"/>
    </row>
    <row r="38" spans="1:4" ht="15.75" x14ac:dyDescent="0.3">
      <c r="A38" s="12"/>
      <c r="B38" s="18"/>
      <c r="C38" s="18"/>
      <c r="D38" s="19"/>
    </row>
    <row r="39" spans="1:4" ht="15.75" x14ac:dyDescent="0.3">
      <c r="A39" s="17" t="s">
        <v>29</v>
      </c>
      <c r="B39" s="18">
        <v>26537265000</v>
      </c>
      <c r="C39" s="18">
        <v>41833781927.550003</v>
      </c>
      <c r="D39" s="19">
        <v>1.5764164817870268</v>
      </c>
    </row>
    <row r="40" spans="1:4" ht="15.75" x14ac:dyDescent="0.3">
      <c r="A40" s="12"/>
      <c r="B40" s="18"/>
      <c r="C40" s="18"/>
      <c r="D40" s="19"/>
    </row>
    <row r="41" spans="1:4" ht="15.75" x14ac:dyDescent="0.3">
      <c r="A41" s="17" t="s">
        <v>30</v>
      </c>
      <c r="B41" s="18">
        <v>9713571000</v>
      </c>
      <c r="C41" s="18">
        <v>15762457404.860001</v>
      </c>
      <c r="D41" s="19">
        <v>1.6227252989513332</v>
      </c>
    </row>
    <row r="42" spans="1:4" x14ac:dyDescent="0.25">
      <c r="A42" s="20" t="s">
        <v>31</v>
      </c>
      <c r="B42" s="21">
        <v>491884000</v>
      </c>
      <c r="C42" s="21">
        <v>2999177686.7199998</v>
      </c>
      <c r="D42" s="22">
        <v>6.0973271883614828</v>
      </c>
    </row>
    <row r="43" spans="1:4" x14ac:dyDescent="0.25">
      <c r="A43" s="20" t="s">
        <v>32</v>
      </c>
      <c r="B43" s="21">
        <v>9221687000</v>
      </c>
      <c r="C43" s="21">
        <v>12763279718.139999</v>
      </c>
      <c r="D43" s="22">
        <v>1.384050414868776</v>
      </c>
    </row>
    <row r="44" spans="1:4" x14ac:dyDescent="0.25">
      <c r="A44" s="20" t="s">
        <v>33</v>
      </c>
      <c r="B44" s="21"/>
      <c r="C44" s="65"/>
      <c r="D44" s="22"/>
    </row>
    <row r="45" spans="1:4" ht="15.75" x14ac:dyDescent="0.3">
      <c r="A45" s="12"/>
      <c r="B45" s="21"/>
      <c r="C45" s="21"/>
      <c r="D45" s="19"/>
    </row>
    <row r="46" spans="1:4" ht="15.75" x14ac:dyDescent="0.3">
      <c r="A46" s="17" t="s">
        <v>34</v>
      </c>
      <c r="B46" s="18">
        <v>33900516000</v>
      </c>
      <c r="C46" s="18">
        <v>48140168016.43</v>
      </c>
      <c r="D46" s="19">
        <v>1.4200423384832845</v>
      </c>
    </row>
    <row r="47" spans="1:4" x14ac:dyDescent="0.25">
      <c r="A47" s="20" t="s">
        <v>35</v>
      </c>
      <c r="B47" s="21">
        <v>3915000</v>
      </c>
      <c r="C47" s="21">
        <v>599611.71</v>
      </c>
      <c r="D47" s="22">
        <v>0.15315752490421455</v>
      </c>
    </row>
    <row r="48" spans="1:4" x14ac:dyDescent="0.25">
      <c r="A48" s="20" t="s">
        <v>32</v>
      </c>
      <c r="B48" s="21">
        <v>33896601000</v>
      </c>
      <c r="C48" s="21">
        <v>48139568404.719994</v>
      </c>
      <c r="D48" s="22">
        <v>1.4201886615333494</v>
      </c>
    </row>
    <row r="49" spans="1:4" x14ac:dyDescent="0.25">
      <c r="A49" s="20" t="s">
        <v>26</v>
      </c>
      <c r="B49" s="21"/>
      <c r="C49" s="21">
        <v>45145948343.43</v>
      </c>
      <c r="D49" s="22"/>
    </row>
    <row r="50" spans="1:4" x14ac:dyDescent="0.25">
      <c r="A50" s="20" t="s">
        <v>27</v>
      </c>
      <c r="B50" s="21"/>
      <c r="C50" s="21">
        <v>2993620061.29</v>
      </c>
      <c r="D50" s="22"/>
    </row>
    <row r="51" spans="1:4" x14ac:dyDescent="0.25">
      <c r="A51" s="20" t="s">
        <v>28</v>
      </c>
      <c r="B51" s="21"/>
      <c r="C51" s="65">
        <v>0</v>
      </c>
      <c r="D51" s="22"/>
    </row>
    <row r="52" spans="1:4" x14ac:dyDescent="0.25">
      <c r="A52" s="20" t="s">
        <v>36</v>
      </c>
      <c r="B52" s="21"/>
      <c r="C52" s="65"/>
      <c r="D52" s="22"/>
    </row>
    <row r="53" spans="1:4" ht="15.75" x14ac:dyDescent="0.3">
      <c r="A53" s="12"/>
      <c r="B53" s="18"/>
      <c r="C53" s="18"/>
      <c r="D53" s="22"/>
    </row>
    <row r="54" spans="1:4" ht="15.75" x14ac:dyDescent="0.3">
      <c r="A54" s="17" t="s">
        <v>38</v>
      </c>
      <c r="B54" s="18">
        <v>110710114000</v>
      </c>
      <c r="C54" s="18">
        <v>168980467054.62006</v>
      </c>
      <c r="D54" s="19">
        <v>1.5263326985158741</v>
      </c>
    </row>
    <row r="55" spans="1:4" ht="15.75" x14ac:dyDescent="0.3">
      <c r="A55" s="23" t="s">
        <v>39</v>
      </c>
      <c r="B55" s="18">
        <v>108359794000</v>
      </c>
      <c r="C55" s="18">
        <v>159524395738.64001</v>
      </c>
      <c r="D55" s="19">
        <v>1.4721733020149523</v>
      </c>
    </row>
    <row r="56" spans="1:4" ht="15.75" x14ac:dyDescent="0.3">
      <c r="A56" s="17"/>
      <c r="B56" s="18"/>
      <c r="C56" s="18"/>
      <c r="D56" s="19"/>
    </row>
    <row r="57" spans="1:4" ht="15.75" x14ac:dyDescent="0.3">
      <c r="A57" s="17" t="s">
        <v>37</v>
      </c>
      <c r="B57" s="18">
        <v>2350320000</v>
      </c>
      <c r="C57" s="18">
        <v>9456071315.9799976</v>
      </c>
      <c r="D57" s="19">
        <v>4.0233122791704945</v>
      </c>
    </row>
    <row r="58" spans="1:4" ht="15.75" x14ac:dyDescent="0.3">
      <c r="A58" s="23"/>
      <c r="B58" s="18"/>
      <c r="C58" s="18"/>
      <c r="D58" s="19"/>
    </row>
    <row r="59" spans="1:4" ht="15.75" x14ac:dyDescent="0.3">
      <c r="A59" s="17" t="s">
        <v>40</v>
      </c>
      <c r="B59" s="66"/>
      <c r="C59" s="66"/>
      <c r="D59" s="22"/>
    </row>
    <row r="60" spans="1:4" ht="15.75" x14ac:dyDescent="0.3">
      <c r="A60" s="17" t="s">
        <v>41</v>
      </c>
      <c r="B60" s="66"/>
      <c r="C60" s="66"/>
      <c r="D60" s="22"/>
    </row>
    <row r="61" spans="1:4" ht="15.75" x14ac:dyDescent="0.3">
      <c r="A61" s="23"/>
      <c r="B61" s="18"/>
      <c r="C61" s="18"/>
      <c r="D61" s="19"/>
    </row>
    <row r="62" spans="1:4" ht="15.75" x14ac:dyDescent="0.3">
      <c r="A62" s="17" t="s">
        <v>42</v>
      </c>
      <c r="B62" s="18">
        <v>2350320000</v>
      </c>
      <c r="C62" s="18">
        <v>9456071315.9799976</v>
      </c>
      <c r="D62" s="19">
        <v>4.0233122791704945</v>
      </c>
    </row>
    <row r="63" spans="1:4" ht="15.75" x14ac:dyDescent="0.3">
      <c r="A63" s="23"/>
      <c r="B63" s="18"/>
      <c r="C63" s="18"/>
      <c r="D63" s="19"/>
    </row>
    <row r="64" spans="1:4" ht="15.75" x14ac:dyDescent="0.3">
      <c r="A64" s="17" t="s">
        <v>43</v>
      </c>
      <c r="B64" s="18">
        <v>47595005000</v>
      </c>
      <c r="C64" s="18">
        <v>83157208868.960022</v>
      </c>
      <c r="D64" s="19">
        <v>1.7471835304767804</v>
      </c>
    </row>
    <row r="65" spans="1:6" ht="15.75" x14ac:dyDescent="0.3">
      <c r="A65" s="12"/>
      <c r="B65" s="18"/>
      <c r="C65" s="18"/>
      <c r="D65" s="19"/>
    </row>
    <row r="66" spans="1:6" x14ac:dyDescent="0.25">
      <c r="A66" s="20" t="s">
        <v>33</v>
      </c>
      <c r="B66" s="21">
        <v>41595005000</v>
      </c>
      <c r="C66" s="21">
        <v>60941553735.460022</v>
      </c>
      <c r="D66" s="22">
        <v>1.4651171152752602</v>
      </c>
    </row>
    <row r="67" spans="1:6" x14ac:dyDescent="0.25">
      <c r="A67" s="24" t="s">
        <v>44</v>
      </c>
      <c r="B67" s="21"/>
      <c r="C67" s="21"/>
      <c r="D67" s="22"/>
      <c r="E67" s="21"/>
      <c r="F67" s="39"/>
    </row>
    <row r="68" spans="1:6" x14ac:dyDescent="0.25">
      <c r="A68" s="20" t="s">
        <v>45</v>
      </c>
      <c r="B68" s="21"/>
      <c r="C68" s="21">
        <v>60941553735.460022</v>
      </c>
      <c r="D68" s="22"/>
    </row>
    <row r="69" spans="1:6" x14ac:dyDescent="0.25">
      <c r="A69" s="20" t="s">
        <v>46</v>
      </c>
      <c r="B69" s="21"/>
      <c r="C69" s="21">
        <v>13843973633.77</v>
      </c>
      <c r="D69" s="22"/>
    </row>
    <row r="70" spans="1:6" x14ac:dyDescent="0.25">
      <c r="A70" s="20" t="s">
        <v>47</v>
      </c>
      <c r="B70" s="21"/>
      <c r="C70" s="65">
        <v>1039823083</v>
      </c>
      <c r="D70" s="22"/>
    </row>
    <row r="71" spans="1:6" x14ac:dyDescent="0.25">
      <c r="A71" s="20" t="s">
        <v>48</v>
      </c>
      <c r="B71" s="21"/>
      <c r="C71" s="21">
        <v>12804150550.77</v>
      </c>
      <c r="D71" s="22"/>
    </row>
    <row r="72" spans="1:6" x14ac:dyDescent="0.25">
      <c r="A72" s="20" t="s">
        <v>49</v>
      </c>
      <c r="B72" s="21">
        <v>6000000000</v>
      </c>
      <c r="C72" s="21">
        <v>8371681499.7299995</v>
      </c>
      <c r="D72" s="22">
        <v>1.3952802499549999</v>
      </c>
    </row>
    <row r="73" spans="1:6" ht="15.75" x14ac:dyDescent="0.3">
      <c r="A73" s="12"/>
      <c r="B73" s="18"/>
      <c r="C73" s="18"/>
      <c r="D73" s="22"/>
    </row>
    <row r="74" spans="1:6" ht="15.75" x14ac:dyDescent="0.3">
      <c r="A74" s="17" t="s">
        <v>50</v>
      </c>
      <c r="B74" s="18">
        <v>49945325000</v>
      </c>
      <c r="C74" s="18">
        <v>92613280184.940002</v>
      </c>
      <c r="D74" s="19">
        <v>1.8542932733932556</v>
      </c>
    </row>
    <row r="75" spans="1:6" ht="15.75" x14ac:dyDescent="0.3">
      <c r="A75" s="25"/>
      <c r="B75" s="18"/>
      <c r="C75" s="18"/>
      <c r="D75" s="22"/>
    </row>
    <row r="76" spans="1:6" x14ac:dyDescent="0.25">
      <c r="A76" s="20" t="s">
        <v>36</v>
      </c>
      <c r="B76" s="21">
        <v>34449516000</v>
      </c>
      <c r="C76" s="21">
        <v>54326077801.050003</v>
      </c>
      <c r="D76" s="22">
        <v>1.5769765183653088</v>
      </c>
    </row>
    <row r="77" spans="1:6" x14ac:dyDescent="0.25">
      <c r="A77" s="20" t="s">
        <v>44</v>
      </c>
      <c r="B77" s="21"/>
      <c r="C77" s="21">
        <v>5243956304.0599976</v>
      </c>
      <c r="D77" s="22"/>
      <c r="E77" s="21"/>
      <c r="F77" s="39"/>
    </row>
    <row r="78" spans="1:6" x14ac:dyDescent="0.25">
      <c r="A78" s="20" t="s">
        <v>45</v>
      </c>
      <c r="B78" s="21"/>
      <c r="C78" s="21">
        <v>49082121496.990005</v>
      </c>
      <c r="D78" s="22"/>
    </row>
    <row r="79" spans="1:6" x14ac:dyDescent="0.25">
      <c r="A79" s="20" t="s">
        <v>51</v>
      </c>
      <c r="B79" s="21">
        <v>15495809000</v>
      </c>
      <c r="C79" s="21">
        <v>34810008149.699997</v>
      </c>
      <c r="D79" s="22">
        <v>2.2464143788620521</v>
      </c>
    </row>
    <row r="80" spans="1:6" x14ac:dyDescent="0.25">
      <c r="A80" s="20" t="s">
        <v>47</v>
      </c>
      <c r="B80" s="21"/>
      <c r="C80" s="21">
        <v>4769256184.7699966</v>
      </c>
      <c r="D80" s="22"/>
    </row>
    <row r="81" spans="1:4" x14ac:dyDescent="0.25">
      <c r="A81" s="20" t="s">
        <v>48</v>
      </c>
      <c r="B81" s="21"/>
      <c r="C81" s="21">
        <v>30040751964.93</v>
      </c>
      <c r="D81" s="22"/>
    </row>
    <row r="82" spans="1:4" x14ac:dyDescent="0.25">
      <c r="A82" s="20" t="s">
        <v>52</v>
      </c>
      <c r="B82" s="21"/>
      <c r="C82" s="21">
        <v>3477194234.1899996</v>
      </c>
      <c r="D82" s="22"/>
    </row>
    <row r="83" spans="1:4" x14ac:dyDescent="0.25">
      <c r="A83" s="24"/>
      <c r="B83" s="21"/>
      <c r="C83" s="21"/>
      <c r="D83" s="22"/>
    </row>
    <row r="84" spans="1:4" ht="15.75" x14ac:dyDescent="0.3">
      <c r="A84" s="17" t="s">
        <v>53</v>
      </c>
      <c r="B84" s="18">
        <v>-2350320000</v>
      </c>
      <c r="C84" s="18">
        <v>-9456071315.9799805</v>
      </c>
      <c r="D84" s="19">
        <v>4.0233122791704874</v>
      </c>
    </row>
    <row r="85" spans="1:4" ht="15.75" thickBot="1" x14ac:dyDescent="0.3">
      <c r="A85" s="26"/>
      <c r="B85" s="27"/>
      <c r="C85" s="27"/>
      <c r="D85" s="28"/>
    </row>
    <row r="86" spans="1:4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26" sqref="D26"/>
    </sheetView>
  </sheetViews>
  <sheetFormatPr baseColWidth="10" defaultRowHeight="15" x14ac:dyDescent="0.25"/>
  <cols>
    <col min="1" max="1" width="25.85546875" customWidth="1"/>
    <col min="2" max="2" width="13.85546875" bestFit="1" customWidth="1"/>
    <col min="3" max="3" width="12.7109375" bestFit="1" customWidth="1"/>
    <col min="4" max="4" width="11.140625" bestFit="1" customWidth="1"/>
    <col min="5" max="5" width="11.42578125" style="67"/>
  </cols>
  <sheetData>
    <row r="1" spans="1:10" x14ac:dyDescent="0.25">
      <c r="A1" s="68" t="s">
        <v>3</v>
      </c>
      <c r="B1" s="41" t="s">
        <v>58</v>
      </c>
      <c r="C1" s="41" t="s">
        <v>5</v>
      </c>
      <c r="D1" s="41" t="s">
        <v>59</v>
      </c>
    </row>
    <row r="2" spans="1:10" ht="15.75" thickBot="1" x14ac:dyDescent="0.3">
      <c r="A2" s="69"/>
      <c r="B2" s="40" t="s">
        <v>4</v>
      </c>
      <c r="C2" s="40" t="s">
        <v>60</v>
      </c>
      <c r="D2" s="40" t="s">
        <v>61</v>
      </c>
    </row>
    <row r="3" spans="1:10" x14ac:dyDescent="0.25">
      <c r="A3" s="42"/>
      <c r="B3" s="42"/>
      <c r="C3" s="42"/>
      <c r="D3" s="43"/>
    </row>
    <row r="4" spans="1:10" x14ac:dyDescent="0.25">
      <c r="A4" s="44" t="s">
        <v>10</v>
      </c>
      <c r="B4" s="45">
        <f>+Hoja1!B14/1000000</f>
        <v>100996.54300000001</v>
      </c>
      <c r="C4" s="45">
        <f>+Hoja1!C14/1000000</f>
        <v>153218.00964976003</v>
      </c>
      <c r="D4" s="46">
        <f>+C4/B4</f>
        <v>1.5170619221071757</v>
      </c>
      <c r="E4" s="67" t="e">
        <f>+C4/C37</f>
        <v>#DIV/0!</v>
      </c>
    </row>
    <row r="5" spans="1:10" x14ac:dyDescent="0.25">
      <c r="A5" s="47" t="s">
        <v>11</v>
      </c>
      <c r="B5" s="48">
        <f>+Hoja1!B15/1000000</f>
        <v>39153.699999999997</v>
      </c>
      <c r="C5" s="58">
        <f>+Hoja1!C15/1000000</f>
        <v>37301.4354666</v>
      </c>
      <c r="D5" s="49">
        <f>+C5/B5</f>
        <v>0.95269247776327659</v>
      </c>
      <c r="E5" s="67">
        <f>C5/C4</f>
        <v>0.24345333523041507</v>
      </c>
    </row>
    <row r="6" spans="1:10" x14ac:dyDescent="0.25">
      <c r="A6" s="47" t="s">
        <v>62</v>
      </c>
      <c r="B6" s="48">
        <f>+Hoja1!B17/1000000</f>
        <v>5465.1670000000004</v>
      </c>
      <c r="C6" s="58">
        <f>+Hoja1!C17/1000000</f>
        <v>9307.8833130400017</v>
      </c>
      <c r="D6" s="49">
        <f t="shared" ref="D6:D9" si="0">+C6/B6</f>
        <v>1.7031287997310971</v>
      </c>
      <c r="E6" s="67">
        <f>+C6/C4</f>
        <v>6.0749277022438986E-2</v>
      </c>
    </row>
    <row r="7" spans="1:10" x14ac:dyDescent="0.25">
      <c r="A7" s="47" t="s">
        <v>14</v>
      </c>
      <c r="B7" s="50">
        <f>+Hoja1!B19/1000000</f>
        <v>0</v>
      </c>
      <c r="C7" s="59">
        <f>+Hoja1!C19/1000000</f>
        <v>0</v>
      </c>
      <c r="D7" s="49"/>
    </row>
    <row r="8" spans="1:10" x14ac:dyDescent="0.25">
      <c r="A8" s="47" t="s">
        <v>15</v>
      </c>
      <c r="B8" s="48">
        <f>+Hoja1!B20/1000000</f>
        <v>11783.291999999999</v>
      </c>
      <c r="C8" s="58">
        <f>+Hoja1!C20/1000000</f>
        <v>39190.196343739997</v>
      </c>
      <c r="D8" s="49">
        <f t="shared" si="0"/>
        <v>3.3259123463748499</v>
      </c>
      <c r="E8" s="67">
        <f>+C8/C4</f>
        <v>0.25578061243142758</v>
      </c>
    </row>
    <row r="9" spans="1:10" x14ac:dyDescent="0.25">
      <c r="A9" s="47" t="s">
        <v>16</v>
      </c>
      <c r="B9" s="48">
        <f>+Hoja1!B21/1000000</f>
        <v>44594.383999999998</v>
      </c>
      <c r="C9" s="58">
        <f>+Hoja1!C21/1000000</f>
        <v>55550.840128999997</v>
      </c>
      <c r="D9" s="49">
        <f t="shared" si="0"/>
        <v>1.2456913886062424</v>
      </c>
      <c r="E9" s="67">
        <f>+C9/C4</f>
        <v>0.36256077373660756</v>
      </c>
      <c r="H9">
        <v>33389356386.16</v>
      </c>
      <c r="I9">
        <f>+H9/1000000</f>
        <v>33389.356386159998</v>
      </c>
      <c r="J9" s="63">
        <f>+I9/C9</f>
        <v>0.60105943147976404</v>
      </c>
    </row>
    <row r="10" spans="1:10" x14ac:dyDescent="0.25">
      <c r="A10" s="47" t="s">
        <v>17</v>
      </c>
      <c r="B10" s="51">
        <f>+Hoja1!B22/1000000</f>
        <v>0</v>
      </c>
      <c r="C10" s="58">
        <f>+Hoja1!C22/1000000</f>
        <v>11867.65439738</v>
      </c>
      <c r="D10" s="49"/>
      <c r="E10" s="67">
        <f>+C10/C4</f>
        <v>7.7456001579110631E-2</v>
      </c>
    </row>
    <row r="11" spans="1:10" x14ac:dyDescent="0.25">
      <c r="A11" s="47"/>
      <c r="B11" s="50"/>
      <c r="C11" s="59"/>
      <c r="D11" s="52"/>
    </row>
    <row r="12" spans="1:10" x14ac:dyDescent="0.25">
      <c r="A12" s="44" t="s">
        <v>18</v>
      </c>
      <c r="B12" s="60">
        <f>+Hoja1!B24/1000000</f>
        <v>74459.278000000006</v>
      </c>
      <c r="C12" s="60">
        <f>+Hoja1!C24/1000000</f>
        <v>111384.22772221001</v>
      </c>
      <c r="D12" s="46">
        <f>+C12/B12</f>
        <v>1.4959079743186605</v>
      </c>
      <c r="E12" s="67">
        <f>+C12/C38</f>
        <v>11.779123062870692</v>
      </c>
    </row>
    <row r="13" spans="1:10" x14ac:dyDescent="0.25">
      <c r="A13" s="47" t="s">
        <v>63</v>
      </c>
      <c r="B13" s="58">
        <f>+Hoja1!B25/1000000</f>
        <v>1272.7539999999999</v>
      </c>
      <c r="C13" s="58">
        <f>+Hoja1!C25/1000000</f>
        <v>605.03655119999996</v>
      </c>
      <c r="D13" s="49">
        <f>+C13/B13</f>
        <v>0.47537587876368881</v>
      </c>
    </row>
    <row r="14" spans="1:10" x14ac:dyDescent="0.25">
      <c r="A14" s="53" t="s">
        <v>19</v>
      </c>
      <c r="B14" s="58">
        <f>+Hoja1!B26/1000000</f>
        <v>0</v>
      </c>
      <c r="C14" s="58">
        <f>+Hoja1!C26/1000000</f>
        <v>73.786477719999993</v>
      </c>
      <c r="D14" s="49"/>
    </row>
    <row r="15" spans="1:10" x14ac:dyDescent="0.25">
      <c r="A15" s="53" t="s">
        <v>20</v>
      </c>
      <c r="B15" s="58">
        <f>+Hoja1!B27/1000000</f>
        <v>0</v>
      </c>
      <c r="C15" s="58">
        <f>+Hoja1!C27/1000000</f>
        <v>258.13970626999998</v>
      </c>
      <c r="D15" s="49"/>
    </row>
    <row r="16" spans="1:10" x14ac:dyDescent="0.25">
      <c r="A16" s="53" t="s">
        <v>21</v>
      </c>
      <c r="B16" s="58">
        <f>+Hoja1!B28/1000000</f>
        <v>0</v>
      </c>
      <c r="C16" s="58">
        <f>+Hoja1!C28/1000000</f>
        <v>273.11036720999999</v>
      </c>
      <c r="D16" s="49"/>
    </row>
    <row r="17" spans="1:5" x14ac:dyDescent="0.25">
      <c r="A17" s="47" t="s">
        <v>15</v>
      </c>
      <c r="B17" s="58">
        <f>+Hoja1!B29/1000000</f>
        <v>2070.6590000000001</v>
      </c>
      <c r="C17" s="58">
        <f>+Hoja1!C29/1000000</f>
        <v>13360.085432299999</v>
      </c>
      <c r="D17" s="49">
        <f t="shared" ref="D17:D21" si="1">+C17/B17</f>
        <v>6.452093479563751</v>
      </c>
      <c r="E17" s="67">
        <f>+C17/C12</f>
        <v>0.11994593584308703</v>
      </c>
    </row>
    <row r="18" spans="1:5" x14ac:dyDescent="0.25">
      <c r="A18" s="53" t="s">
        <v>22</v>
      </c>
      <c r="B18" s="58">
        <f>+Hoja1!B30/1000000</f>
        <v>0</v>
      </c>
      <c r="C18" s="58">
        <f>+Hoja1!C30/1000000</f>
        <v>13360.085432299999</v>
      </c>
      <c r="D18" s="49"/>
    </row>
    <row r="19" spans="1:5" x14ac:dyDescent="0.25">
      <c r="A19" s="47" t="s">
        <v>23</v>
      </c>
      <c r="B19" s="58">
        <f>+Hoja1!B31/1000000</f>
        <v>0</v>
      </c>
      <c r="C19" s="58">
        <f>+Hoja1!C31/1000000</f>
        <v>0</v>
      </c>
      <c r="D19" s="49"/>
    </row>
    <row r="20" spans="1:5" x14ac:dyDescent="0.25">
      <c r="A20" s="47" t="s">
        <v>25</v>
      </c>
      <c r="B20" s="58">
        <f>+Hoja1!B33/1000000</f>
        <v>1471.481</v>
      </c>
      <c r="C20" s="58">
        <f>+Hoja1!C33/1000000</f>
        <v>19346.997339950001</v>
      </c>
      <c r="D20" s="49">
        <f t="shared" si="1"/>
        <v>13.14797631770305</v>
      </c>
    </row>
    <row r="21" spans="1:5" x14ac:dyDescent="0.25">
      <c r="A21" s="47" t="s">
        <v>16</v>
      </c>
      <c r="B21" s="58">
        <f>+Hoja1!B34/1000000</f>
        <v>69644.384000000005</v>
      </c>
      <c r="C21" s="58">
        <f>+Hoja1!C34/1000000</f>
        <v>78072.10839876</v>
      </c>
      <c r="D21" s="49">
        <f t="shared" si="1"/>
        <v>1.1210108254925479</v>
      </c>
      <c r="E21" s="67">
        <f>+C21/C12</f>
        <v>0.70092606462622553</v>
      </c>
    </row>
    <row r="22" spans="1:5" x14ac:dyDescent="0.25">
      <c r="A22" s="53" t="s">
        <v>26</v>
      </c>
      <c r="B22" s="58">
        <f>+Hoja1!B35/1000000</f>
        <v>0</v>
      </c>
      <c r="C22" s="58">
        <f>+Hoja1!C35/1000000</f>
        <v>71122.527203699996</v>
      </c>
      <c r="D22" s="49"/>
      <c r="E22" s="67">
        <f>+C22/C21</f>
        <v>0.91098509650124448</v>
      </c>
    </row>
    <row r="23" spans="1:5" x14ac:dyDescent="0.25">
      <c r="A23" s="53" t="s">
        <v>27</v>
      </c>
      <c r="B23" s="58">
        <f>+Hoja1!B36/1000000</f>
        <v>0</v>
      </c>
      <c r="C23" s="58">
        <f>+Hoja1!C36/1000000</f>
        <v>6949.58119506</v>
      </c>
      <c r="D23" s="49"/>
    </row>
    <row r="24" spans="1:5" x14ac:dyDescent="0.25">
      <c r="A24" s="47"/>
      <c r="B24" s="50"/>
      <c r="C24" s="50"/>
      <c r="D24" s="52"/>
    </row>
    <row r="25" spans="1:5" x14ac:dyDescent="0.25">
      <c r="A25" s="44" t="s">
        <v>29</v>
      </c>
      <c r="B25" s="45">
        <f>+Hoja1!B39/1000000</f>
        <v>26537.264999999999</v>
      </c>
      <c r="C25" s="45">
        <f>+Hoja1!C39/1000000</f>
        <v>41833.781927550001</v>
      </c>
      <c r="D25" s="46">
        <f>+C25/B25</f>
        <v>1.5764164817870268</v>
      </c>
    </row>
    <row r="26" spans="1:5" x14ac:dyDescent="0.25">
      <c r="A26" s="47"/>
      <c r="B26" s="50"/>
      <c r="C26" s="50"/>
      <c r="D26" s="50"/>
    </row>
    <row r="27" spans="1:5" x14ac:dyDescent="0.25">
      <c r="A27" s="44" t="s">
        <v>30</v>
      </c>
      <c r="B27" s="60">
        <f>+Hoja1!B41/1000000</f>
        <v>9713.5709999999999</v>
      </c>
      <c r="C27" s="60">
        <f>+Hoja1!C41/1000000</f>
        <v>15762.457404860001</v>
      </c>
      <c r="D27" s="46">
        <f>+C27/B27</f>
        <v>1.6227252989513332</v>
      </c>
    </row>
    <row r="28" spans="1:5" x14ac:dyDescent="0.25">
      <c r="A28" s="47" t="s">
        <v>31</v>
      </c>
      <c r="B28" s="58">
        <f>+Hoja1!B42/1000000</f>
        <v>491.88400000000001</v>
      </c>
      <c r="C28" s="58">
        <f>+Hoja1!C42/1000000</f>
        <v>2999.1776867199997</v>
      </c>
      <c r="D28" s="61"/>
    </row>
    <row r="29" spans="1:5" x14ac:dyDescent="0.25">
      <c r="A29" s="47" t="s">
        <v>32</v>
      </c>
      <c r="B29" s="58">
        <f>+Hoja1!B43/1000000</f>
        <v>9221.6869999999999</v>
      </c>
      <c r="C29" s="58">
        <f>+Hoja1!C43/1000000</f>
        <v>12763.27971814</v>
      </c>
      <c r="D29" s="49">
        <f>+C29/B29</f>
        <v>1.3840504148687762</v>
      </c>
      <c r="E29" s="67">
        <f>+C29/C27</f>
        <v>0.8097265160066176</v>
      </c>
    </row>
    <row r="30" spans="1:5" x14ac:dyDescent="0.25">
      <c r="A30" s="47"/>
      <c r="B30" s="52"/>
      <c r="C30" s="52"/>
      <c r="D30" s="52"/>
    </row>
    <row r="31" spans="1:5" x14ac:dyDescent="0.25">
      <c r="A31" s="44" t="s">
        <v>34</v>
      </c>
      <c r="B31" s="45">
        <f>+Hoja1!B46/1000000</f>
        <v>33900.516000000003</v>
      </c>
      <c r="C31" s="45">
        <f>+Hoja1!C46/1000000</f>
        <v>48140.168016429998</v>
      </c>
      <c r="D31" s="46">
        <f>+C31/B31</f>
        <v>1.4200423384832843</v>
      </c>
      <c r="E31" s="67">
        <f>+C31/C38</f>
        <v>5.0909269196264413</v>
      </c>
    </row>
    <row r="32" spans="1:5" x14ac:dyDescent="0.25">
      <c r="A32" s="47" t="s">
        <v>35</v>
      </c>
      <c r="B32" s="48">
        <f>+Hoja1!B47/1000000</f>
        <v>3.915</v>
      </c>
      <c r="C32" s="48">
        <f>+Hoja1!C47/1000000</f>
        <v>0.59961170999999991</v>
      </c>
      <c r="D32" s="64">
        <f t="shared" ref="D32:D33" si="2">+C32/B32</f>
        <v>0.15315752490421453</v>
      </c>
    </row>
    <row r="33" spans="1:6" x14ac:dyDescent="0.25">
      <c r="A33" s="47" t="s">
        <v>32</v>
      </c>
      <c r="B33" s="48">
        <f>+Hoja1!B48/1000000</f>
        <v>33896.601000000002</v>
      </c>
      <c r="C33" s="48">
        <f>+Hoja1!C48/1000000</f>
        <v>48139.56840471999</v>
      </c>
      <c r="D33" s="49">
        <f t="shared" si="2"/>
        <v>1.4201886615333492</v>
      </c>
    </row>
    <row r="34" spans="1:6" x14ac:dyDescent="0.25">
      <c r="A34" s="53" t="s">
        <v>26</v>
      </c>
      <c r="B34" s="48">
        <f>+Hoja1!B49/1000000</f>
        <v>0</v>
      </c>
      <c r="C34" s="48">
        <f>+Hoja1!C49/1000000</f>
        <v>45145.948343429998</v>
      </c>
      <c r="D34" s="49"/>
    </row>
    <row r="35" spans="1:6" x14ac:dyDescent="0.25">
      <c r="A35" s="53" t="s">
        <v>27</v>
      </c>
      <c r="B35" s="48">
        <f>+Hoja1!B50/1000000</f>
        <v>0</v>
      </c>
      <c r="C35" s="48">
        <f>+Hoja1!C50/1000000</f>
        <v>2993.6200612899997</v>
      </c>
      <c r="D35" s="49"/>
    </row>
    <row r="36" spans="1:6" x14ac:dyDescent="0.25">
      <c r="A36" s="47"/>
      <c r="B36" s="54"/>
      <c r="C36" s="54"/>
      <c r="D36" s="54"/>
    </row>
    <row r="37" spans="1:6" x14ac:dyDescent="0.25">
      <c r="A37" s="44" t="s">
        <v>38</v>
      </c>
      <c r="B37" s="45">
        <f>+Hoja1!B56/1000000</f>
        <v>0</v>
      </c>
      <c r="C37" s="45">
        <f>+Hoja1!C56/1000000</f>
        <v>0</v>
      </c>
      <c r="D37" s="46" t="e">
        <f>+C37/B37</f>
        <v>#DIV/0!</v>
      </c>
    </row>
    <row r="38" spans="1:6" x14ac:dyDescent="0.25">
      <c r="A38" s="44" t="s">
        <v>39</v>
      </c>
      <c r="B38" s="45">
        <f>+Hoja1!B57/1000000</f>
        <v>2350.3200000000002</v>
      </c>
      <c r="C38" s="45">
        <f>+Hoja1!C57/1000000</f>
        <v>9456.071315979998</v>
      </c>
      <c r="D38" s="46">
        <f>+C38/B38</f>
        <v>4.0233122791704945</v>
      </c>
      <c r="E38" s="67">
        <f>+C37/C38</f>
        <v>0</v>
      </c>
      <c r="F38">
        <f>+E38-1</f>
        <v>-1</v>
      </c>
    </row>
    <row r="39" spans="1:6" x14ac:dyDescent="0.25">
      <c r="A39" s="44"/>
      <c r="B39" s="52"/>
      <c r="C39" s="52"/>
      <c r="D39" s="52"/>
    </row>
    <row r="40" spans="1:6" x14ac:dyDescent="0.25">
      <c r="A40" s="44" t="s">
        <v>64</v>
      </c>
      <c r="B40" s="45">
        <f>+Hoja1!B62/1000000</f>
        <v>2350.3200000000002</v>
      </c>
      <c r="C40" s="45">
        <f>+Hoja1!C62/1000000</f>
        <v>9456.071315979998</v>
      </c>
      <c r="D40" s="46">
        <f>+C40/B40</f>
        <v>4.0233122791704945</v>
      </c>
    </row>
    <row r="41" spans="1:6" ht="15.75" thickBot="1" x14ac:dyDescent="0.3">
      <c r="A41" s="55"/>
      <c r="B41" s="56"/>
      <c r="C41" s="56"/>
      <c r="D41" s="57"/>
    </row>
    <row r="44" spans="1:6" x14ac:dyDescent="0.25">
      <c r="B44" s="62"/>
      <c r="C44" s="62"/>
    </row>
    <row r="45" spans="1:6" x14ac:dyDescent="0.25">
      <c r="B45" s="62"/>
      <c r="C45" s="62"/>
    </row>
    <row r="46" spans="1:6" x14ac:dyDescent="0.25">
      <c r="B46" s="62"/>
      <c r="C46" s="62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Nievas</dc:creator>
  <cp:lastModifiedBy>Ana Laura Kiezela</cp:lastModifiedBy>
  <cp:lastPrinted>2018-06-26T15:09:14Z</cp:lastPrinted>
  <dcterms:created xsi:type="dcterms:W3CDTF">2018-06-06T17:48:16Z</dcterms:created>
  <dcterms:modified xsi:type="dcterms:W3CDTF">2019-06-07T13:53:27Z</dcterms:modified>
</cp:coreProperties>
</file>